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МОЕ\ВФМІ\Інд парк, КРИСТАЛ\Анжела Ивановна\"/>
    </mc:Choice>
  </mc:AlternateContent>
  <bookViews>
    <workbookView xWindow="0" yWindow="0" windowWidth="28800" windowHeight="11700"/>
  </bookViews>
  <sheets>
    <sheet name="7330 " sheetId="3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3" l="1"/>
  <c r="E5" i="3" s="1"/>
  <c r="D6" i="3"/>
  <c r="D5" i="3" s="1"/>
  <c r="C5" i="3"/>
  <c r="G14" i="3"/>
  <c r="G12" i="3" s="1"/>
  <c r="D12" i="3"/>
  <c r="E12" i="3"/>
  <c r="F12" i="3"/>
  <c r="C12" i="3"/>
  <c r="G11" i="3"/>
  <c r="F9" i="3" l="1"/>
  <c r="F10" i="3"/>
  <c r="G9" i="3"/>
  <c r="G10" i="3" l="1"/>
  <c r="F6" i="3" l="1"/>
  <c r="F5" i="3" s="1"/>
  <c r="G6" i="3"/>
  <c r="G5" i="3" s="1"/>
  <c r="G8" i="3"/>
  <c r="F8" i="3"/>
  <c r="F16" i="3"/>
  <c r="F15" i="3" s="1"/>
  <c r="G16" i="3"/>
  <c r="G15" i="3" s="1"/>
  <c r="E15" i="3"/>
  <c r="D15" i="3"/>
  <c r="C15" i="3"/>
  <c r="F13" i="3"/>
  <c r="G13" i="3"/>
  <c r="B8" i="3"/>
  <c r="B7" i="3"/>
  <c r="E17" i="3" l="1"/>
  <c r="F17" i="3"/>
  <c r="G17" i="3"/>
  <c r="C17" i="3"/>
  <c r="D17" i="3"/>
</calcChain>
</file>

<file path=xl/sharedStrings.xml><?xml version="1.0" encoding="utf-8"?>
<sst xmlns="http://schemas.openxmlformats.org/spreadsheetml/2006/main" count="29" uniqueCount="29">
  <si>
    <t>Реконструкція будівлі для розміщення «Вінницького інноваційно-технологічного парку» за адресою: м. Вінниця, м.Вінниця, вул. 600-річчя, 21а (літера Б)</t>
  </si>
  <si>
    <t>Індустріальний парк "ВінІндастрі"</t>
  </si>
  <si>
    <t>Нове будівництво внутрішніх доріг та лінійних об’єктів інженерно-транспортної інфраструктури індустріального парку «ВінІндастрі» по вул. Немирівське шосе 209-А в м. Вінниці (в т.ч. проєктні роботи)</t>
  </si>
  <si>
    <t>Вінницький індустріальний парк</t>
  </si>
  <si>
    <t>Нове будівництво каналізаційної насосної станції та насосної станції водопостачання Вінницького індустріального парку по вул. Немирівське шосе, 213 в м. Вінниці (в т.ч. проєктні роботи)</t>
  </si>
  <si>
    <t>Залишок асигнувань</t>
  </si>
  <si>
    <t>Профінансовано</t>
  </si>
  <si>
    <t>Касові видатки</t>
  </si>
  <si>
    <t>Залишок коштів на р/р</t>
  </si>
  <si>
    <t>ВСЬОГО</t>
  </si>
  <si>
    <t>Вінницький інноваційно-технологічний парк</t>
  </si>
  <si>
    <t>Директор</t>
  </si>
  <si>
    <t>1.1</t>
  </si>
  <si>
    <t>2.1</t>
  </si>
  <si>
    <t>3.1</t>
  </si>
  <si>
    <t xml:space="preserve">Звіт щодо проведених касових видатків по КПКВК МБ 0217330 «Будівництво інших об’єктів комунальної власності» </t>
  </si>
  <si>
    <t>МКП «Вінницький фонд муніципальних інвестицій», КЕК 3210</t>
  </si>
  <si>
    <t>Назва</t>
  </si>
  <si>
    <r>
      <t>МКП «Вінницький фонд муніципальних інвестицій»</t>
    </r>
    <r>
      <rPr>
        <sz val="9"/>
        <rFont val="Times New Roman"/>
        <family val="1"/>
        <charset val="204"/>
      </rPr>
      <t xml:space="preserve">                    ______________               </t>
    </r>
    <r>
      <rPr>
        <u/>
        <sz val="9"/>
        <rFont val="Times New Roman"/>
        <family val="1"/>
        <charset val="204"/>
      </rPr>
      <t xml:space="preserve">   </t>
    </r>
    <r>
      <rPr>
        <b/>
        <u/>
        <sz val="9"/>
        <rFont val="Times New Roman"/>
        <family val="1"/>
        <charset val="204"/>
      </rPr>
      <t>Катерина БАБІНА</t>
    </r>
    <r>
      <rPr>
        <u/>
        <sz val="9"/>
        <rFont val="Times New Roman"/>
        <family val="1"/>
        <charset val="204"/>
      </rPr>
      <t xml:space="preserve"> </t>
    </r>
    <r>
      <rPr>
        <b/>
        <u/>
        <sz val="9"/>
        <rFont val="Times New Roman"/>
        <family val="1"/>
        <charset val="204"/>
      </rPr>
      <t xml:space="preserve">          </t>
    </r>
    <r>
      <rPr>
        <b/>
        <sz val="9"/>
        <rFont val="Times New Roman"/>
        <family val="1"/>
        <charset val="204"/>
      </rPr>
      <t>.</t>
    </r>
  </si>
  <si>
    <r>
      <t xml:space="preserve">                                                                                                                               </t>
    </r>
    <r>
      <rPr>
        <i/>
        <sz val="8"/>
        <rFont val="Times New Roman"/>
        <family val="1"/>
        <charset val="204"/>
      </rPr>
      <t xml:space="preserve">(підпис)                             (ініціали і прізвище) </t>
    </r>
  </si>
  <si>
    <t>Нове будівництво електричної розподільчої лінії середньої напруги 10кВ від ПС «Промислова» до трансформаторної підстанції за адресою: м. Вінниця вул.600-річчя,21А</t>
  </si>
  <si>
    <t>Реконструкція будівлі для розміщення "Вінницького інноваційно-технологічного парку" за адресою: м.Вінниця, вул. 600-річчя, 21 (літера А)</t>
  </si>
  <si>
    <t>Уточнений план на 2025 рік</t>
  </si>
  <si>
    <t>1.2</t>
  </si>
  <si>
    <t xml:space="preserve">                                                                                                            </t>
  </si>
  <si>
    <t>станом на 01.10.2025 року</t>
  </si>
  <si>
    <t>2.2</t>
  </si>
  <si>
    <t>Реконструкція захисної споруди цивільного захисту (сховище № 00203) по вул. 600-річчя, 21 (літера Л) в м. Вінниці</t>
  </si>
  <si>
    <t xml:space="preserve">Нове будівництво об'єктів інженерно-транспортної інфраструктури індустріального парку "ВінІндастрі" по вул. Немирівське шосе 209-А в м. Вінниці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</si>
</sst>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sz val="9"/>
      <name val="Times New Roman"/>
      <family val="1"/>
      <charset val="204"/>
    </font>
    <font>
      <i/>
      <sz val="9"/>
      <name val="Times New Roman"/>
      <family val="1"/>
      <charset val="204"/>
    </font>
    <font>
      <u/>
      <sz val="9"/>
      <name val="Times New Roman"/>
      <family val="1"/>
      <charset val="204"/>
    </font>
    <font>
      <b/>
      <u/>
      <sz val="9"/>
      <name val="Times New Roman"/>
      <family val="1"/>
      <charset val="204"/>
    </font>
    <font>
      <i/>
      <sz val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2" fillId="0" borderId="0" xfId="0" applyFont="1" applyAlignment="1"/>
    <xf numFmtId="0" fontId="3" fillId="0" borderId="0" xfId="0" applyFont="1"/>
    <xf numFmtId="0" fontId="4" fillId="0" borderId="2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4" fillId="0" borderId="0" xfId="0" applyFont="1"/>
    <xf numFmtId="0" fontId="4" fillId="0" borderId="1" xfId="0" applyFont="1" applyBorder="1"/>
    <xf numFmtId="0" fontId="6" fillId="2" borderId="1" xfId="0" applyFont="1" applyFill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wrapText="1"/>
    </xf>
    <xf numFmtId="49" fontId="4" fillId="0" borderId="1" xfId="0" applyNumberFormat="1" applyFont="1" applyBorder="1" applyAlignment="1">
      <alignment horizontal="right"/>
    </xf>
    <xf numFmtId="0" fontId="8" fillId="2" borderId="1" xfId="0" applyFont="1" applyFill="1" applyBorder="1" applyAlignment="1">
      <alignment vertical="center" wrapText="1"/>
    </xf>
    <xf numFmtId="4" fontId="4" fillId="0" borderId="1" xfId="0" applyNumberFormat="1" applyFont="1" applyBorder="1"/>
    <xf numFmtId="0" fontId="9" fillId="2" borderId="1" xfId="0" applyFont="1" applyFill="1" applyBorder="1" applyAlignment="1">
      <alignment vertical="center" wrapText="1"/>
    </xf>
    <xf numFmtId="4" fontId="7" fillId="0" borderId="1" xfId="0" applyNumberFormat="1" applyFont="1" applyBorder="1"/>
    <xf numFmtId="0" fontId="8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49" fontId="4" fillId="0" borderId="1" xfId="0" applyNumberFormat="1" applyFont="1" applyFill="1" applyBorder="1" applyAlignment="1">
      <alignment horizontal="right"/>
    </xf>
    <xf numFmtId="0" fontId="4" fillId="0" borderId="1" xfId="0" applyFont="1" applyFill="1" applyBorder="1" applyAlignment="1">
      <alignment horizontal="right"/>
    </xf>
    <xf numFmtId="0" fontId="2" fillId="0" borderId="0" xfId="0" applyFont="1" applyAlignment="1">
      <alignment horizontal="center"/>
    </xf>
    <xf numFmtId="0" fontId="2" fillId="3" borderId="3" xfId="0" applyFont="1" applyFill="1" applyBorder="1" applyAlignment="1">
      <alignment horizontal="center" vertical="top"/>
    </xf>
  </cellXfs>
  <cellStyles count="2">
    <cellStyle name="Звичайний 2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2;&#1086;&#1111;%20&#1076;&#1086;&#1082;&#1091;&#1084;&#1077;&#1085;&#1090;&#1080;/2024/&#1055;&#1086;&#1103;&#1089;&#1085;&#1102;&#1074;&#1072;&#1083;&#1100;&#1085;&#1072;%20&#1079;&#1072;&#1087;&#1080;&#1089;&#1082;&#1072;%202024/&#1041;&#1091;&#1076;&#1110;&#1074;&#1085;&#1080;&#1094;&#1090;&#1074;&#1086;%20&#1030;%20&#1082;&#1074;&#1072;&#1088;&#1090;&#1072;&#1083;%202024%20&#1079;&#1074;&#1077;&#1076;&#1077;&#1085;&#107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л"/>
      <sheetName val="vid"/>
      <sheetName val="березень"/>
      <sheetName val="І кв 2024"/>
    </sheetNames>
    <sheetDataSet>
      <sheetData sheetId="0"/>
      <sheetData sheetId="1"/>
      <sheetData sheetId="2"/>
      <sheetData sheetId="3">
        <row r="122">
          <cell r="E122" t="str">
            <v xml:space="preserve">в тому числі: </v>
          </cell>
        </row>
        <row r="123">
          <cell r="E123" t="str">
            <v>- співфінансування з бюджету (бюджету розвитку) на реалізацію проєкту ПРООН № 00134284 «Підтримка швидкого економічного відновлення українських муніципалітетів»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G22"/>
  <sheetViews>
    <sheetView tabSelected="1" view="pageBreakPreview" zoomScaleNormal="100" zoomScaleSheetLayoutView="100" workbookViewId="0">
      <selection activeCell="C9" sqref="C9"/>
    </sheetView>
  </sheetViews>
  <sheetFormatPr defaultColWidth="9.140625" defaultRowHeight="15" x14ac:dyDescent="0.25"/>
  <cols>
    <col min="1" max="1" width="9.140625" style="6"/>
    <col min="2" max="2" width="46.28515625" style="6" customWidth="1"/>
    <col min="3" max="3" width="15.5703125" style="6" customWidth="1"/>
    <col min="4" max="4" width="14.28515625" style="6" customWidth="1"/>
    <col min="5" max="5" width="13.5703125" style="6" customWidth="1"/>
    <col min="6" max="6" width="13" style="6" customWidth="1"/>
    <col min="7" max="7" width="14.5703125" style="6" customWidth="1"/>
    <col min="8" max="16384" width="9.140625" style="6"/>
  </cols>
  <sheetData>
    <row r="1" spans="1:7" s="2" customFormat="1" x14ac:dyDescent="0.25">
      <c r="A1" s="1" t="s">
        <v>15</v>
      </c>
      <c r="B1" s="1"/>
      <c r="C1" s="1"/>
      <c r="D1" s="1"/>
      <c r="E1" s="1"/>
      <c r="F1" s="1"/>
      <c r="G1" s="1"/>
    </row>
    <row r="2" spans="1:7" s="2" customFormat="1" x14ac:dyDescent="0.25">
      <c r="A2" s="21" t="s">
        <v>16</v>
      </c>
      <c r="B2" s="21"/>
      <c r="C2" s="21"/>
      <c r="D2" s="21"/>
      <c r="E2" s="21"/>
      <c r="F2" s="21"/>
      <c r="G2" s="21"/>
    </row>
    <row r="3" spans="1:7" s="2" customFormat="1" ht="27.6" customHeight="1" x14ac:dyDescent="0.25">
      <c r="A3" s="22" t="s">
        <v>25</v>
      </c>
      <c r="B3" s="22"/>
      <c r="C3" s="22"/>
      <c r="D3" s="22"/>
      <c r="E3" s="22"/>
      <c r="F3" s="22"/>
      <c r="G3" s="22"/>
    </row>
    <row r="4" spans="1:7" ht="26.25" x14ac:dyDescent="0.25">
      <c r="A4" s="3"/>
      <c r="B4" s="4" t="s">
        <v>17</v>
      </c>
      <c r="C4" s="5" t="s">
        <v>22</v>
      </c>
      <c r="D4" s="4" t="s">
        <v>6</v>
      </c>
      <c r="E4" s="4" t="s">
        <v>7</v>
      </c>
      <c r="F4" s="4" t="s">
        <v>8</v>
      </c>
      <c r="G4" s="4" t="s">
        <v>5</v>
      </c>
    </row>
    <row r="5" spans="1:7" x14ac:dyDescent="0.25">
      <c r="A5" s="7">
        <v>1</v>
      </c>
      <c r="B5" s="8" t="s">
        <v>10</v>
      </c>
      <c r="C5" s="9">
        <f>SUM(C6)+C10+C9+C11</f>
        <v>65280747</v>
      </c>
      <c r="D5" s="9">
        <f t="shared" ref="D5:G5" si="0">SUM(D6)+D10+D9+D11</f>
        <v>27441512.57</v>
      </c>
      <c r="E5" s="9">
        <f t="shared" si="0"/>
        <v>25867959.23</v>
      </c>
      <c r="F5" s="9">
        <f t="shared" si="0"/>
        <v>1573553.3400000003</v>
      </c>
      <c r="G5" s="9">
        <f t="shared" si="0"/>
        <v>37839234.43</v>
      </c>
    </row>
    <row r="6" spans="1:7" ht="36" x14ac:dyDescent="0.25">
      <c r="A6" s="10" t="s">
        <v>12</v>
      </c>
      <c r="B6" s="11" t="s">
        <v>0</v>
      </c>
      <c r="C6" s="12">
        <v>28201494</v>
      </c>
      <c r="D6" s="12">
        <f>D8</f>
        <v>23039079.420000002</v>
      </c>
      <c r="E6" s="12">
        <f>E8</f>
        <v>23039079.420000002</v>
      </c>
      <c r="F6" s="12">
        <f>D6-E6</f>
        <v>0</v>
      </c>
      <c r="G6" s="12">
        <f>C6-D6</f>
        <v>5162414.5799999982</v>
      </c>
    </row>
    <row r="7" spans="1:7" x14ac:dyDescent="0.25">
      <c r="A7" s="7"/>
      <c r="B7" s="13" t="str">
        <f>'[1]І кв 2024'!E122</f>
        <v xml:space="preserve">в тому числі: </v>
      </c>
      <c r="C7" s="12"/>
      <c r="D7" s="12"/>
      <c r="E7" s="12"/>
      <c r="F7" s="12"/>
      <c r="G7" s="12"/>
    </row>
    <row r="8" spans="1:7" ht="48" x14ac:dyDescent="0.25">
      <c r="A8" s="7"/>
      <c r="B8" s="13" t="str">
        <f>'[1]І кв 2024'!E123</f>
        <v>- співфінансування з бюджету (бюджету розвитку) на реалізацію проєкту ПРООН № 00134284 «Підтримка швидкого економічного відновлення українських муніципалітетів»</v>
      </c>
      <c r="C8" s="12">
        <v>28201494</v>
      </c>
      <c r="D8" s="12">
        <v>23039079.420000002</v>
      </c>
      <c r="E8" s="12">
        <v>23039079.420000002</v>
      </c>
      <c r="F8" s="12">
        <f>D8-E8</f>
        <v>0</v>
      </c>
      <c r="G8" s="12">
        <f>C8-D8</f>
        <v>5162414.5799999982</v>
      </c>
    </row>
    <row r="9" spans="1:7" ht="36" x14ac:dyDescent="0.25">
      <c r="A9" s="19" t="s">
        <v>23</v>
      </c>
      <c r="B9" s="11" t="s">
        <v>21</v>
      </c>
      <c r="C9" s="12">
        <v>16000000</v>
      </c>
      <c r="D9" s="12">
        <v>4402433.1500000004</v>
      </c>
      <c r="E9" s="12">
        <v>2828879.81</v>
      </c>
      <c r="F9" s="12">
        <f t="shared" ref="F9:F10" si="1">D9-E9</f>
        <v>1573553.3400000003</v>
      </c>
      <c r="G9" s="12">
        <f>C9-D9</f>
        <v>11597566.85</v>
      </c>
    </row>
    <row r="10" spans="1:7" ht="36" x14ac:dyDescent="0.25">
      <c r="A10" s="20">
        <v>1.3</v>
      </c>
      <c r="B10" s="11" t="s">
        <v>20</v>
      </c>
      <c r="C10" s="12">
        <v>19079253</v>
      </c>
      <c r="D10" s="12"/>
      <c r="E10" s="12"/>
      <c r="F10" s="12">
        <f t="shared" si="1"/>
        <v>0</v>
      </c>
      <c r="G10" s="12">
        <f>C10-D10</f>
        <v>19079253</v>
      </c>
    </row>
    <row r="11" spans="1:7" ht="31.5" customHeight="1" x14ac:dyDescent="0.25">
      <c r="A11" s="20">
        <v>1.4</v>
      </c>
      <c r="B11" s="11" t="s">
        <v>27</v>
      </c>
      <c r="C11" s="12">
        <v>2000000</v>
      </c>
      <c r="D11" s="12"/>
      <c r="E11" s="12"/>
      <c r="F11" s="12"/>
      <c r="G11" s="12">
        <f>C11-D11</f>
        <v>2000000</v>
      </c>
    </row>
    <row r="12" spans="1:7" x14ac:dyDescent="0.25">
      <c r="A12" s="7">
        <v>2</v>
      </c>
      <c r="B12" s="8" t="s">
        <v>1</v>
      </c>
      <c r="C12" s="14">
        <f>SUM(C13:C14)</f>
        <v>29419319</v>
      </c>
      <c r="D12" s="14">
        <f t="shared" ref="D12:G12" si="2">SUM(D13:D14)</f>
        <v>181404</v>
      </c>
      <c r="E12" s="14">
        <f t="shared" si="2"/>
        <v>181404</v>
      </c>
      <c r="F12" s="14">
        <f t="shared" si="2"/>
        <v>0</v>
      </c>
      <c r="G12" s="14">
        <f t="shared" si="2"/>
        <v>29237915</v>
      </c>
    </row>
    <row r="13" spans="1:7" ht="48" x14ac:dyDescent="0.25">
      <c r="A13" s="10" t="s">
        <v>13</v>
      </c>
      <c r="B13" s="15" t="s">
        <v>2</v>
      </c>
      <c r="C13" s="12">
        <v>27419319</v>
      </c>
      <c r="D13" s="12">
        <v>181404</v>
      </c>
      <c r="E13" s="12">
        <v>181404</v>
      </c>
      <c r="F13" s="12">
        <f>D13-E13</f>
        <v>0</v>
      </c>
      <c r="G13" s="12">
        <f>C13-D13</f>
        <v>27237915</v>
      </c>
    </row>
    <row r="14" spans="1:7" ht="36" x14ac:dyDescent="0.25">
      <c r="A14" s="10" t="s">
        <v>26</v>
      </c>
      <c r="B14" s="15" t="s">
        <v>28</v>
      </c>
      <c r="C14" s="12">
        <v>2000000</v>
      </c>
      <c r="D14" s="12"/>
      <c r="E14" s="12"/>
      <c r="F14" s="12"/>
      <c r="G14" s="12">
        <f>C14-D14</f>
        <v>2000000</v>
      </c>
    </row>
    <row r="15" spans="1:7" x14ac:dyDescent="0.25">
      <c r="A15" s="10">
        <v>3</v>
      </c>
      <c r="B15" s="8" t="s">
        <v>3</v>
      </c>
      <c r="C15" s="14">
        <f>SUM(C16:C16)</f>
        <v>26170861</v>
      </c>
      <c r="D15" s="14">
        <f>SUM(D16:D16)</f>
        <v>323780</v>
      </c>
      <c r="E15" s="14">
        <f>SUM(E16:E16)</f>
        <v>323780</v>
      </c>
      <c r="F15" s="14">
        <f>SUM(F16:F16)</f>
        <v>0</v>
      </c>
      <c r="G15" s="14">
        <f>SUM(G16:G16)</f>
        <v>25847081</v>
      </c>
    </row>
    <row r="16" spans="1:7" ht="48" x14ac:dyDescent="0.25">
      <c r="A16" s="10" t="s">
        <v>14</v>
      </c>
      <c r="B16" s="11" t="s">
        <v>4</v>
      </c>
      <c r="C16" s="12">
        <v>26170861</v>
      </c>
      <c r="D16" s="12">
        <v>323780</v>
      </c>
      <c r="E16" s="12">
        <v>323780</v>
      </c>
      <c r="F16" s="12">
        <f>D16-E16</f>
        <v>0</v>
      </c>
      <c r="G16" s="12">
        <f>C16-D16</f>
        <v>25847081</v>
      </c>
    </row>
    <row r="17" spans="1:7" x14ac:dyDescent="0.25">
      <c r="A17" s="7"/>
      <c r="B17" s="16" t="s">
        <v>9</v>
      </c>
      <c r="C17" s="14">
        <f>C5+C12+C15</f>
        <v>120870927</v>
      </c>
      <c r="D17" s="14">
        <f>D5+D12+D15</f>
        <v>27946696.57</v>
      </c>
      <c r="E17" s="14">
        <f>E5+E12+E15</f>
        <v>26373143.23</v>
      </c>
      <c r="F17" s="14">
        <f>F5+F12+F15</f>
        <v>1573553.3400000003</v>
      </c>
      <c r="G17" s="14">
        <f>G5+G12+G15</f>
        <v>92924230.430000007</v>
      </c>
    </row>
    <row r="18" spans="1:7" x14ac:dyDescent="0.25">
      <c r="A18" s="17" t="s">
        <v>11</v>
      </c>
    </row>
    <row r="19" spans="1:7" x14ac:dyDescent="0.25">
      <c r="A19" s="17" t="s">
        <v>18</v>
      </c>
    </row>
    <row r="20" spans="1:7" x14ac:dyDescent="0.25">
      <c r="A20" s="18" t="s">
        <v>19</v>
      </c>
    </row>
    <row r="21" spans="1:7" x14ac:dyDescent="0.25">
      <c r="A21" s="17"/>
    </row>
    <row r="22" spans="1:7" x14ac:dyDescent="0.25">
      <c r="A22" s="18" t="s">
        <v>24</v>
      </c>
    </row>
  </sheetData>
  <mergeCells count="2">
    <mergeCell ref="A2:G2"/>
    <mergeCell ref="A3:G3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7330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Ельвіра Гуменюк</dc:creator>
  <cp:lastModifiedBy>Ельвіра Гуменюк</cp:lastModifiedBy>
  <cp:lastPrinted>2025-07-08T13:31:36Z</cp:lastPrinted>
  <dcterms:created xsi:type="dcterms:W3CDTF">2024-04-18T06:59:31Z</dcterms:created>
  <dcterms:modified xsi:type="dcterms:W3CDTF">2025-10-08T08:44:26Z</dcterms:modified>
</cp:coreProperties>
</file>